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opel\COPEL\2019 Editais\Tomada de Preço\EDITAL TP 016 19 -Contr. de empr. para pav. asfaltica da orla de Meaipe -proc. 23608 19\"/>
    </mc:Choice>
  </mc:AlternateContent>
  <bookViews>
    <workbookView xWindow="0" yWindow="0" windowWidth="20400" windowHeight="7755" activeTab="2"/>
  </bookViews>
  <sheets>
    <sheet name="Plan1" sheetId="1" r:id="rId1"/>
    <sheet name="Plan2" sheetId="2" r:id="rId2"/>
    <sheet name="Plan3" sheetId="3" r:id="rId3"/>
  </sheets>
  <definedNames>
    <definedName name="_xlnm.Print_Area" localSheetId="0">Plan1!$A$1:$K$14</definedName>
  </definedNames>
  <calcPr calcId="152511"/>
</workbook>
</file>

<file path=xl/calcChain.xml><?xml version="1.0" encoding="utf-8"?>
<calcChain xmlns="http://schemas.openxmlformats.org/spreadsheetml/2006/main">
  <c r="C5" i="1" l="1"/>
  <c r="K7" i="1" l="1"/>
  <c r="J7" i="1" s="1"/>
  <c r="I7" i="1"/>
  <c r="G7" i="1"/>
  <c r="E7" i="1"/>
  <c r="D7" i="1" s="1"/>
  <c r="K6" i="1"/>
  <c r="J6" i="1" s="1"/>
  <c r="I6" i="1"/>
  <c r="I8" i="1" s="1"/>
  <c r="G6" i="1"/>
  <c r="G8" i="1" s="1"/>
  <c r="J5" i="1"/>
  <c r="H6" i="1"/>
  <c r="H7" i="1"/>
  <c r="H5" i="1"/>
  <c r="F7" i="1"/>
  <c r="F5" i="1"/>
  <c r="D6" i="1"/>
  <c r="E5" i="1"/>
  <c r="D5" i="1" s="1"/>
  <c r="C9" i="1"/>
  <c r="E8" i="1" l="1"/>
  <c r="G9" i="1" s="1"/>
  <c r="I9" i="1" s="1"/>
  <c r="F6" i="1"/>
  <c r="H8" i="1"/>
  <c r="K8" i="1"/>
  <c r="J8" i="1" s="1"/>
  <c r="F8" i="1"/>
  <c r="D8" i="1" l="1"/>
  <c r="F9" i="1" s="1"/>
  <c r="H9" i="1" s="1"/>
  <c r="J9" i="1" s="1"/>
  <c r="K9" i="1"/>
</calcChain>
</file>

<file path=xl/sharedStrings.xml><?xml version="1.0" encoding="utf-8"?>
<sst xmlns="http://schemas.openxmlformats.org/spreadsheetml/2006/main" count="17" uniqueCount="10">
  <si>
    <t>Mês 01</t>
  </si>
  <si>
    <t>Mês 02</t>
  </si>
  <si>
    <t>Mês 03</t>
  </si>
  <si>
    <t>Mês 04</t>
  </si>
  <si>
    <t>CRONOGRAMA FÍSICO FINANCEIRO</t>
  </si>
  <si>
    <t>SERVIÇOS PRELIMINARES</t>
  </si>
  <si>
    <t>PAVIMENTAÇÃO</t>
  </si>
  <si>
    <t>ADMINISTRAÇÃO LOCAL</t>
  </si>
  <si>
    <t>% Executado</t>
  </si>
  <si>
    <t>Valor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</si>
</sst>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R$&quot;\ * #,##0.00_-;\-&quot;R$&quot;\ * #,##0.00_-;_-&quot;R$&quot;\ * &quot;-&quot;??_-;_-@_-"/>
    <numFmt numFmtId="165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10" fontId="0" fillId="0" borderId="0" xfId="0" applyNumberFormat="1"/>
    <xf numFmtId="0" fontId="0" fillId="0" borderId="0" xfId="0"/>
    <xf numFmtId="0" fontId="0" fillId="0" borderId="0" xfId="0" applyBorder="1"/>
    <xf numFmtId="0" fontId="0" fillId="0" borderId="4" xfId="0" applyBorder="1"/>
    <xf numFmtId="0" fontId="2" fillId="0" borderId="0" xfId="0" applyFont="1"/>
    <xf numFmtId="164" fontId="0" fillId="0" borderId="4" xfId="1" applyFont="1" applyBorder="1"/>
    <xf numFmtId="9" fontId="0" fillId="0" borderId="4" xfId="2" applyFont="1" applyBorder="1"/>
    <xf numFmtId="164" fontId="0" fillId="0" borderId="4" xfId="0" applyNumberFormat="1" applyBorder="1"/>
    <xf numFmtId="10" fontId="0" fillId="0" borderId="4" xfId="0" applyNumberFormat="1" applyBorder="1"/>
    <xf numFmtId="0" fontId="0" fillId="0" borderId="11" xfId="0" applyBorder="1"/>
    <xf numFmtId="0" fontId="2" fillId="0" borderId="11" xfId="0" applyFont="1" applyBorder="1" applyAlignment="1">
      <alignment horizontal="center"/>
    </xf>
    <xf numFmtId="0" fontId="0" fillId="0" borderId="3" xfId="0" applyBorder="1"/>
    <xf numFmtId="0" fontId="0" fillId="0" borderId="8" xfId="0" applyBorder="1"/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0" fillId="0" borderId="1" xfId="0" applyBorder="1"/>
    <xf numFmtId="0" fontId="0" fillId="0" borderId="2" xfId="0" applyBorder="1"/>
    <xf numFmtId="10" fontId="0" fillId="0" borderId="2" xfId="0" applyNumberFormat="1" applyBorder="1"/>
    <xf numFmtId="164" fontId="0" fillId="0" borderId="2" xfId="0" applyNumberFormat="1" applyBorder="1"/>
    <xf numFmtId="164" fontId="0" fillId="0" borderId="9" xfId="1" applyFont="1" applyBorder="1"/>
    <xf numFmtId="10" fontId="0" fillId="0" borderId="10" xfId="2" applyNumberFormat="1" applyFont="1" applyBorder="1"/>
    <xf numFmtId="164" fontId="0" fillId="0" borderId="10" xfId="0" applyNumberFormat="1" applyBorder="1"/>
    <xf numFmtId="164" fontId="0" fillId="0" borderId="11" xfId="0" applyNumberFormat="1" applyBorder="1"/>
    <xf numFmtId="164" fontId="2" fillId="0" borderId="7" xfId="1" applyFont="1" applyBorder="1"/>
    <xf numFmtId="164" fontId="2" fillId="0" borderId="6" xfId="0" applyNumberFormat="1" applyFont="1" applyBorder="1"/>
    <xf numFmtId="0" fontId="2" fillId="0" borderId="4" xfId="0" applyFont="1" applyBorder="1" applyAlignment="1">
      <alignment horizontal="center"/>
    </xf>
  </cellXfs>
  <cellStyles count="7">
    <cellStyle name="Moeda" xfId="1" builtinId="4"/>
    <cellStyle name="Moeda 2" xfId="3"/>
    <cellStyle name="Normal" xfId="0" builtinId="0"/>
    <cellStyle name="Normal 2" xfId="4"/>
    <cellStyle name="Porcentagem" xfId="2" builtinId="5"/>
    <cellStyle name="Porcentagem 2" xfId="5"/>
    <cellStyle name="Separador de milhares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view="pageBreakPreview" topLeftCell="B1" zoomScale="80" zoomScaleNormal="80" zoomScaleSheetLayoutView="80" workbookViewId="0">
      <selection activeCell="C11" sqref="C11"/>
    </sheetView>
  </sheetViews>
  <sheetFormatPr defaultRowHeight="15" x14ac:dyDescent="0.25"/>
  <cols>
    <col min="1" max="1" width="9.28515625" bestFit="1" customWidth="1"/>
    <col min="2" max="2" width="25.42578125" customWidth="1"/>
    <col min="3" max="3" width="23.7109375" bestFit="1" customWidth="1"/>
    <col min="4" max="4" width="14.140625" bestFit="1" customWidth="1"/>
    <col min="5" max="5" width="17.28515625" bestFit="1" customWidth="1"/>
    <col min="6" max="6" width="14.140625" bestFit="1" customWidth="1"/>
    <col min="7" max="7" width="17.28515625" bestFit="1" customWidth="1"/>
    <col min="8" max="8" width="13.28515625" bestFit="1" customWidth="1"/>
    <col min="9" max="9" width="17.28515625" bestFit="1" customWidth="1"/>
    <col min="10" max="10" width="14.140625" bestFit="1" customWidth="1"/>
    <col min="11" max="11" width="22.7109375" bestFit="1" customWidth="1"/>
    <col min="12" max="12" width="9.140625" customWidth="1"/>
    <col min="13" max="13" width="12.42578125" bestFit="1" customWidth="1"/>
    <col min="14" max="14" width="9.140625" customWidth="1"/>
  </cols>
  <sheetData>
    <row r="1" spans="1:17" x14ac:dyDescent="0.25">
      <c r="E1" s="6" t="s">
        <v>4</v>
      </c>
      <c r="J1" s="3"/>
    </row>
    <row r="2" spans="1:17" s="3" customFormat="1" x14ac:dyDescent="0.25"/>
    <row r="3" spans="1:17" s="3" customFormat="1" x14ac:dyDescent="0.25">
      <c r="A3" s="14"/>
      <c r="B3" s="15"/>
      <c r="C3" s="11"/>
      <c r="D3" s="28" t="s">
        <v>0</v>
      </c>
      <c r="E3" s="28"/>
      <c r="F3" s="28" t="s">
        <v>1</v>
      </c>
      <c r="G3" s="28"/>
      <c r="H3" s="28" t="s">
        <v>2</v>
      </c>
      <c r="I3" s="28"/>
      <c r="J3" s="28" t="s">
        <v>3</v>
      </c>
      <c r="K3" s="28"/>
    </row>
    <row r="4" spans="1:17" x14ac:dyDescent="0.25">
      <c r="A4" s="16"/>
      <c r="B4" s="17"/>
      <c r="C4" s="12" t="s">
        <v>9</v>
      </c>
      <c r="D4" s="5" t="s">
        <v>8</v>
      </c>
      <c r="E4" s="5" t="s">
        <v>9</v>
      </c>
      <c r="F4" s="5" t="s">
        <v>8</v>
      </c>
      <c r="G4" s="5" t="s">
        <v>9</v>
      </c>
      <c r="H4" s="5" t="s">
        <v>8</v>
      </c>
      <c r="I4" s="5" t="s">
        <v>9</v>
      </c>
      <c r="J4" s="5" t="s">
        <v>8</v>
      </c>
      <c r="K4" s="5" t="s">
        <v>9</v>
      </c>
      <c r="L4" s="1"/>
      <c r="M4" s="1"/>
      <c r="N4" s="1"/>
      <c r="O4" s="3"/>
      <c r="P4" s="3"/>
    </row>
    <row r="5" spans="1:17" x14ac:dyDescent="0.25">
      <c r="A5" s="13">
        <v>1</v>
      </c>
      <c r="B5" s="13" t="s">
        <v>5</v>
      </c>
      <c r="C5" s="7">
        <f>16716.64</f>
        <v>16716.64</v>
      </c>
      <c r="D5" s="8">
        <f>(E5/C5)</f>
        <v>1</v>
      </c>
      <c r="E5" s="9">
        <f>C5</f>
        <v>16716.64</v>
      </c>
      <c r="F5" s="8">
        <f t="shared" ref="F5:F7" si="0">(G5/C5)</f>
        <v>0</v>
      </c>
      <c r="G5" s="10"/>
      <c r="H5" s="8">
        <f>(I5/C5)</f>
        <v>0</v>
      </c>
      <c r="I5" s="10"/>
      <c r="J5" s="8">
        <f>(K5/C5)</f>
        <v>0</v>
      </c>
      <c r="K5" s="10"/>
      <c r="L5" s="3"/>
      <c r="M5" s="2"/>
      <c r="N5" s="3"/>
      <c r="O5" s="3"/>
      <c r="P5" s="3"/>
    </row>
    <row r="6" spans="1:17" x14ac:dyDescent="0.25">
      <c r="A6" s="5">
        <v>2</v>
      </c>
      <c r="B6" s="5" t="s">
        <v>6</v>
      </c>
      <c r="C6" s="7">
        <v>1085245.02</v>
      </c>
      <c r="D6" s="8">
        <f t="shared" ref="D6:D7" si="1">(E6/C6)</f>
        <v>0</v>
      </c>
      <c r="E6" s="5"/>
      <c r="F6" s="8">
        <f t="shared" si="0"/>
        <v>0.33333333333333337</v>
      </c>
      <c r="G6" s="7">
        <f>C6/3</f>
        <v>361748.34</v>
      </c>
      <c r="H6" s="8">
        <f t="shared" ref="H6:H7" si="2">(I6/C6)</f>
        <v>0.33333333333333337</v>
      </c>
      <c r="I6" s="7">
        <f>C6/3</f>
        <v>361748.34</v>
      </c>
      <c r="J6" s="8">
        <f t="shared" ref="J6:J7" si="3">(K6/C6)</f>
        <v>0.33333333333333337</v>
      </c>
      <c r="K6" s="7">
        <f>C6/3</f>
        <v>361748.34</v>
      </c>
      <c r="L6" s="3"/>
      <c r="M6" s="2"/>
      <c r="N6" s="3"/>
      <c r="O6" s="3"/>
      <c r="P6" s="3"/>
    </row>
    <row r="7" spans="1:17" x14ac:dyDescent="0.25">
      <c r="A7" s="5">
        <v>3</v>
      </c>
      <c r="B7" s="5" t="s">
        <v>7</v>
      </c>
      <c r="C7" s="7">
        <v>46335.77</v>
      </c>
      <c r="D7" s="8">
        <f t="shared" si="1"/>
        <v>0.25</v>
      </c>
      <c r="E7" s="9">
        <f>C7/4</f>
        <v>11583.942499999999</v>
      </c>
      <c r="F7" s="8">
        <f t="shared" si="0"/>
        <v>0.25</v>
      </c>
      <c r="G7" s="9">
        <f>C7/4</f>
        <v>11583.942499999999</v>
      </c>
      <c r="H7" s="8">
        <f t="shared" si="2"/>
        <v>0.25</v>
      </c>
      <c r="I7" s="9">
        <f>C7/4</f>
        <v>11583.942499999999</v>
      </c>
      <c r="J7" s="8">
        <f t="shared" si="3"/>
        <v>0.25</v>
      </c>
      <c r="K7" s="9">
        <f>C7/4</f>
        <v>11583.942499999999</v>
      </c>
      <c r="L7" s="3"/>
      <c r="M7" s="3"/>
      <c r="N7" s="3"/>
      <c r="O7" s="3"/>
      <c r="P7" s="3"/>
    </row>
    <row r="8" spans="1:17" s="3" customFormat="1" x14ac:dyDescent="0.25">
      <c r="A8" s="18"/>
      <c r="B8" s="4"/>
      <c r="C8" s="22"/>
      <c r="D8" s="23">
        <f>E8/C9</f>
        <v>2.4645690010818885E-2</v>
      </c>
      <c r="E8" s="24">
        <f>SUM(E5:E7)</f>
        <v>28300.582499999997</v>
      </c>
      <c r="F8" s="23">
        <f>G8/C9</f>
        <v>0.32511810332972707</v>
      </c>
      <c r="G8" s="24">
        <f>SUM(G6:G7)</f>
        <v>373332.28250000003</v>
      </c>
      <c r="H8" s="23">
        <f>I8/C9</f>
        <v>0.32511810332972707</v>
      </c>
      <c r="I8" s="24">
        <f>SUM(I6:I7)</f>
        <v>373332.28250000003</v>
      </c>
      <c r="J8" s="23">
        <f>K8/C9</f>
        <v>0.32511810332972707</v>
      </c>
      <c r="K8" s="25">
        <f>SUM(K6:K7)</f>
        <v>373332.28250000003</v>
      </c>
    </row>
    <row r="9" spans="1:17" x14ac:dyDescent="0.25">
      <c r="A9" s="16"/>
      <c r="B9" s="19"/>
      <c r="C9" s="26">
        <f>SUM(C5:C7)</f>
        <v>1148297.43</v>
      </c>
      <c r="D9" s="19"/>
      <c r="E9" s="19"/>
      <c r="F9" s="20">
        <f>F8+D8</f>
        <v>0.34976379334054597</v>
      </c>
      <c r="G9" s="21">
        <f>G8+E8</f>
        <v>401632.86500000005</v>
      </c>
      <c r="H9" s="20">
        <f>F9+H8</f>
        <v>0.67488189667027298</v>
      </c>
      <c r="I9" s="21">
        <f>I8+G9</f>
        <v>774965.14750000008</v>
      </c>
      <c r="J9" s="20">
        <f>H9+J8</f>
        <v>1</v>
      </c>
      <c r="K9" s="27">
        <f>I9+K8</f>
        <v>1148297.4300000002</v>
      </c>
      <c r="L9" s="3"/>
      <c r="M9" s="3"/>
      <c r="N9" s="3"/>
      <c r="O9" s="3"/>
      <c r="P9" s="3"/>
    </row>
    <row r="10" spans="1:17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7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7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7" x14ac:dyDescent="0.25">
      <c r="Q13" s="3"/>
    </row>
    <row r="14" spans="1:17" x14ac:dyDescent="0.25">
      <c r="Q14" s="3"/>
    </row>
    <row r="15" spans="1:17" x14ac:dyDescent="0.25">
      <c r="Q15" s="3"/>
    </row>
    <row r="16" spans="1:17" x14ac:dyDescent="0.25">
      <c r="Q16" s="3"/>
    </row>
    <row r="17" spans="17:17" x14ac:dyDescent="0.25">
      <c r="Q17" s="3"/>
    </row>
    <row r="18" spans="17:17" x14ac:dyDescent="0.25">
      <c r="Q18" s="3"/>
    </row>
    <row r="19" spans="17:17" x14ac:dyDescent="0.25">
      <c r="Q19" s="3"/>
    </row>
    <row r="20" spans="17:17" x14ac:dyDescent="0.25">
      <c r="Q20" s="3"/>
    </row>
    <row r="21" spans="17:17" x14ac:dyDescent="0.25">
      <c r="Q21" s="3"/>
    </row>
    <row r="22" spans="17:17" x14ac:dyDescent="0.25">
      <c r="Q22" s="3"/>
    </row>
    <row r="23" spans="17:17" x14ac:dyDescent="0.25">
      <c r="Q23" s="3"/>
    </row>
  </sheetData>
  <mergeCells count="4">
    <mergeCell ref="D3:E3"/>
    <mergeCell ref="F3:G3"/>
    <mergeCell ref="H3:I3"/>
    <mergeCell ref="J3:K3"/>
  </mergeCells>
  <pageMargins left="0.51181102362204722" right="0.51181102362204722" top="0.78740157480314965" bottom="0.78740157480314965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Ygor Credi-Dio</dc:creator>
  <cp:lastModifiedBy>Luciane Nunes</cp:lastModifiedBy>
  <cp:lastPrinted>2019-10-08T20:23:36Z</cp:lastPrinted>
  <dcterms:created xsi:type="dcterms:W3CDTF">2019-10-08T19:56:18Z</dcterms:created>
  <dcterms:modified xsi:type="dcterms:W3CDTF">2019-10-18T12:40:32Z</dcterms:modified>
</cp:coreProperties>
</file>